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th.Martinez\Desktop\Allen School Annual Documents\"/>
    </mc:Choice>
  </mc:AlternateContent>
  <xr:revisionPtr revIDLastSave="0" documentId="8_{E943F422-64A5-48BE-BCC8-324ECF5F807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0" i="1" l="1"/>
  <c r="B220" i="1"/>
  <c r="C228" i="1"/>
  <c r="B228" i="1"/>
  <c r="B229" i="1" s="1"/>
  <c r="C227" i="1"/>
  <c r="B227" i="1"/>
  <c r="C226" i="1"/>
  <c r="B226" i="1"/>
  <c r="C70" i="1"/>
  <c r="B70" i="1"/>
  <c r="B76" i="1" s="1"/>
  <c r="C80" i="1"/>
  <c r="B80" i="1"/>
  <c r="B85" i="1" s="1"/>
  <c r="B73" i="1"/>
  <c r="C73" i="1"/>
  <c r="B74" i="1"/>
  <c r="C74" i="1"/>
  <c r="B75" i="1"/>
  <c r="C75" i="1"/>
  <c r="B81" i="1"/>
  <c r="C81" i="1"/>
  <c r="B83" i="1"/>
  <c r="C83" i="1"/>
  <c r="B84" i="1"/>
  <c r="C84" i="1"/>
  <c r="C198" i="1"/>
  <c r="B59" i="1"/>
  <c r="B58" i="1"/>
  <c r="B198" i="1"/>
  <c r="C197" i="1"/>
  <c r="B197" i="1"/>
  <c r="C196" i="1"/>
  <c r="B196" i="1"/>
  <c r="C190" i="1"/>
  <c r="B190" i="1"/>
  <c r="B67" i="1"/>
  <c r="C67" i="1"/>
  <c r="C229" i="1" l="1"/>
  <c r="C76" i="1"/>
  <c r="C85" i="1"/>
  <c r="C199" i="1"/>
  <c r="B199" i="1"/>
  <c r="C167" i="1" l="1"/>
  <c r="B167" i="1"/>
  <c r="C166" i="1"/>
  <c r="B166" i="1"/>
  <c r="C165" i="1"/>
  <c r="B165" i="1"/>
  <c r="B159" i="1"/>
  <c r="C159" i="1"/>
  <c r="B113" i="1"/>
  <c r="B122" i="1" s="1"/>
  <c r="C107" i="1"/>
  <c r="B107" i="1"/>
  <c r="C168" i="1" l="1"/>
  <c r="B168" i="1"/>
  <c r="C35" i="1"/>
  <c r="B35" i="1"/>
  <c r="C22" i="1"/>
  <c r="B22" i="1"/>
  <c r="C12" i="1"/>
  <c r="B124" i="1" l="1"/>
  <c r="C114" i="1"/>
  <c r="B114" i="1"/>
  <c r="B115" i="1" s="1"/>
  <c r="C113" i="1"/>
  <c r="C37" i="1"/>
  <c r="C38" i="1" s="1"/>
  <c r="B37" i="1"/>
  <c r="C29" i="1"/>
  <c r="B12" i="1"/>
  <c r="C115" i="1" l="1"/>
  <c r="C122" i="1"/>
  <c r="C124" i="1" s="1"/>
  <c r="B38" i="1"/>
  <c r="B29" i="1"/>
  <c r="C28" i="1"/>
  <c r="C30" i="1" s="1"/>
  <c r="B28" i="1"/>
  <c r="B30" i="1" l="1"/>
</calcChain>
</file>

<file path=xl/sharedStrings.xml><?xml version="1.0" encoding="utf-8"?>
<sst xmlns="http://schemas.openxmlformats.org/spreadsheetml/2006/main" count="230" uniqueCount="74">
  <si>
    <t>Allen- Phoenix Arizona</t>
  </si>
  <si>
    <t>Program Code: Medical Insurance Billing and Coding</t>
  </si>
  <si>
    <t>Measurement: 30 Credits 36 weeks</t>
  </si>
  <si>
    <t>Year: 1                              24 Semester Credit Hours       FA weeks: 30 weeks</t>
  </si>
  <si>
    <t>Fund</t>
  </si>
  <si>
    <t>Independent</t>
  </si>
  <si>
    <t>Dependent</t>
  </si>
  <si>
    <t>Pell</t>
  </si>
  <si>
    <t>Max Subsidized loan</t>
  </si>
  <si>
    <t>Max Unsubsidized loan</t>
  </si>
  <si>
    <t>Year: 2                               6  Semester Credit Hours       FA weeks: 6 weeks</t>
  </si>
  <si>
    <t>Pell (for crossover students only)</t>
  </si>
  <si>
    <t>Cost of Attendance</t>
  </si>
  <si>
    <t>Per month</t>
  </si>
  <si>
    <r>
      <t xml:space="preserve">Total Tuition:           </t>
    </r>
    <r>
      <rPr>
        <b/>
        <sz val="8"/>
        <color rgb="FF000000"/>
        <rFont val="Times New Roman"/>
        <family val="1"/>
      </rPr>
      <t xml:space="preserve">$13,996    </t>
    </r>
    <r>
      <rPr>
        <sz val="8"/>
        <color rgb="FF000000"/>
        <rFont val="Times New Roman"/>
        <family val="1"/>
      </rPr>
      <t xml:space="preserve">Books:  </t>
    </r>
    <r>
      <rPr>
        <b/>
        <sz val="8"/>
        <color rgb="FF000000"/>
        <rFont val="Times New Roman"/>
        <family val="1"/>
      </rPr>
      <t>$1049</t>
    </r>
  </si>
  <si>
    <t>Living on Own</t>
  </si>
  <si>
    <t>Living with Parent</t>
  </si>
  <si>
    <t>Monthly Room and Board:</t>
  </si>
  <si>
    <t>Monthly Transportation:</t>
  </si>
  <si>
    <t>Monthly Misc/Personal</t>
  </si>
  <si>
    <t>Total Indirect Direct Cost:</t>
  </si>
  <si>
    <t>Year: 1           Credits: 24   Actual Weeks: 30   Months 7</t>
  </si>
  <si>
    <t>Cost Type</t>
  </si>
  <si>
    <t xml:space="preserve">Tuition: </t>
  </si>
  <si>
    <t>Registration Fee</t>
  </si>
  <si>
    <t>Books/Supplies</t>
  </si>
  <si>
    <t>Room &amp; Board</t>
  </si>
  <si>
    <t>Misc/Personal</t>
  </si>
  <si>
    <t>Total Cost of Attendance:</t>
  </si>
  <si>
    <t>Year: 2          Credits: 6   Actual Weeks: 6   Months 2</t>
  </si>
  <si>
    <r>
      <t xml:space="preserve">Tuition:      </t>
    </r>
    <r>
      <rPr>
        <b/>
        <sz val="8"/>
        <color rgb="FF000000"/>
        <rFont val="Times New Roman"/>
        <family val="1"/>
      </rPr>
      <t>2795.00</t>
    </r>
  </si>
  <si>
    <t>Books</t>
  </si>
  <si>
    <t>Program Code: Medical Assistant</t>
  </si>
  <si>
    <t>Year: 1                                24 Semester Credit Hours          FA weeks: 30 weeks</t>
  </si>
  <si>
    <t>Max Sub loan</t>
  </si>
  <si>
    <t>Max Unsub loan</t>
  </si>
  <si>
    <t xml:space="preserve"> Per month </t>
  </si>
  <si>
    <t xml:space="preserve">Total Direct Cost:   </t>
  </si>
  <si>
    <t xml:space="preserve"> Living on Own </t>
  </si>
  <si>
    <t xml:space="preserve"> Living with Parent </t>
  </si>
  <si>
    <t>Tuition</t>
  </si>
  <si>
    <t>Allen- Phoenix MIBC Associate  Degree w/ Transfer Credits</t>
  </si>
  <si>
    <t>Program Code: Medical Insurance Billing &amp; Coding Associates Degree</t>
  </si>
  <si>
    <t>Measurement: 960 clock hours 64 credits</t>
  </si>
  <si>
    <t>Year: 1              Clock Hours: 510  Credits: 34    Actual Weeks: 30     7.5 months (8 months)</t>
  </si>
  <si>
    <t>Max Subsidized loan                        ($4500.00 for AY2)</t>
  </si>
  <si>
    <t xml:space="preserve">Total Tuition:                        </t>
  </si>
  <si>
    <t xml:space="preserve">Total Direct Cost:       </t>
  </si>
  <si>
    <t>Monthly Misc./Personal</t>
  </si>
  <si>
    <t>Cost Type AY1</t>
  </si>
  <si>
    <t>Tuition  $13971   Books $1049</t>
  </si>
  <si>
    <t>Misc./Personal</t>
  </si>
  <si>
    <t xml:space="preserve">Year: 2           Clock Hours: 450    Credits: 30   Actual Weeks: 30        7.5 months    (8 months)       </t>
  </si>
  <si>
    <t xml:space="preserve">Tuition   </t>
  </si>
  <si>
    <t>Allen- Jamaica/Brooklyn NY</t>
  </si>
  <si>
    <t>Measurement: 900 Clock Hours/36 weeks</t>
  </si>
  <si>
    <t>Year: 1                              900 Clock Hours      FA weeks: 36 weeks</t>
  </si>
  <si>
    <t>Year: 1           Clock Hours: 900   Actual Weeks: 36   Months 9</t>
  </si>
  <si>
    <t>Transportation</t>
  </si>
  <si>
    <t>Fed: 2017-18</t>
  </si>
  <si>
    <t>Program Code: Healthcare Management</t>
  </si>
  <si>
    <t>Year: 1           Clock Hours: 600   Actual Weeks: 30   Months 7</t>
  </si>
  <si>
    <t>Year: 1                              20 Credits      FA weeks: 30 weeks</t>
  </si>
  <si>
    <t>Total Tuition:           $11,040</t>
  </si>
  <si>
    <t>Total Direct Cost:         $510</t>
  </si>
  <si>
    <t>Measurement:600 Clock hours /30 weeks</t>
  </si>
  <si>
    <t xml:space="preserve">Student's who start on or after July 1st 2021 </t>
  </si>
  <si>
    <t>Year: 2          Credits: 2   Actual Weeks: 6   Months 2</t>
  </si>
  <si>
    <t xml:space="preserve">Year: 2                               2  Semester Credit Hours       Weeks: 6 </t>
  </si>
  <si>
    <t>Fed: 2023-24</t>
  </si>
  <si>
    <t xml:space="preserve">Measurement: 26 Credits 36 weeks </t>
  </si>
  <si>
    <t>Measurement: 20 credits/ 30 weeks</t>
  </si>
  <si>
    <t>Total Tuition:           $15,218  Books and fees: $ 603</t>
  </si>
  <si>
    <t>Total Tuition:           $17456  Books and fees: $678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</si>
</sst>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3" x14ac:knownFonts="1">
    <font>
      <sz val="11"/>
      <color theme="1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17365D"/>
      <name val="Times New Roman"/>
      <family val="1"/>
    </font>
    <font>
      <b/>
      <sz val="8"/>
      <color theme="3" tint="-0.249977111117893"/>
      <name val="Times New Roman"/>
      <family val="1"/>
    </font>
    <font>
      <b/>
      <sz val="11"/>
      <color rgb="FF002060"/>
      <name val="Times New Roman"/>
      <family val="1"/>
    </font>
    <font>
      <b/>
      <sz val="8"/>
      <color rgb="FF002060"/>
      <name val="Times New Roman"/>
      <family val="1"/>
    </font>
    <font>
      <i/>
      <sz val="8"/>
      <color rgb="FF000000"/>
      <name val="Times New Roman"/>
      <family val="1"/>
    </font>
    <font>
      <b/>
      <sz val="10"/>
      <color theme="3" tint="-0.249977111117893"/>
      <name val="Times New Roman"/>
      <family val="1"/>
    </font>
    <font>
      <b/>
      <sz val="11"/>
      <color theme="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8" fontId="0" fillId="0" borderId="0" xfId="0" applyNumberFormat="1"/>
    <xf numFmtId="0" fontId="2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8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6" fontId="5" fillId="2" borderId="10" xfId="0" applyNumberFormat="1" applyFont="1" applyFill="1" applyBorder="1" applyAlignment="1">
      <alignment horizontal="right" vertical="center"/>
    </xf>
    <xf numFmtId="8" fontId="6" fillId="2" borderId="10" xfId="0" applyNumberFormat="1" applyFont="1" applyFill="1" applyBorder="1" applyAlignment="1">
      <alignment horizontal="right" vertical="center"/>
    </xf>
    <xf numFmtId="8" fontId="3" fillId="2" borderId="10" xfId="0" applyNumberFormat="1" applyFont="1" applyFill="1" applyBorder="1" applyAlignment="1">
      <alignment horizontal="right" vertical="center"/>
    </xf>
    <xf numFmtId="6" fontId="3" fillId="2" borderId="10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5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0" fillId="6" borderId="0" xfId="0" applyFill="1" applyAlignment="1">
      <alignment vertical="top"/>
    </xf>
    <xf numFmtId="0" fontId="2" fillId="6" borderId="5" xfId="0" applyFont="1" applyFill="1" applyBorder="1" applyAlignment="1">
      <alignment vertical="center"/>
    </xf>
    <xf numFmtId="0" fontId="2" fillId="6" borderId="12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8" fontId="5" fillId="4" borderId="10" xfId="0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vertical="center"/>
    </xf>
    <xf numFmtId="8" fontId="6" fillId="4" borderId="10" xfId="0" applyNumberFormat="1" applyFont="1" applyFill="1" applyBorder="1" applyAlignment="1">
      <alignment horizontal="right" vertical="center"/>
    </xf>
    <xf numFmtId="8" fontId="3" fillId="4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vertical="center"/>
    </xf>
    <xf numFmtId="0" fontId="4" fillId="5" borderId="10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8" fontId="3" fillId="2" borderId="0" xfId="0" applyNumberFormat="1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8" fontId="3" fillId="0" borderId="0" xfId="0" applyNumberFormat="1" applyFont="1" applyAlignment="1">
      <alignment horizontal="right" vertical="center"/>
    </xf>
    <xf numFmtId="0" fontId="11" fillId="7" borderId="1" xfId="0" applyFont="1" applyFill="1" applyBorder="1" applyAlignment="1">
      <alignment vertical="center"/>
    </xf>
    <xf numFmtId="0" fontId="2" fillId="7" borderId="2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5" xfId="0" applyFont="1" applyFill="1" applyBorder="1" applyAlignment="1">
      <alignment vertical="center"/>
    </xf>
    <xf numFmtId="0" fontId="7" fillId="7" borderId="8" xfId="0" applyFont="1" applyFill="1" applyBorder="1" applyAlignment="1">
      <alignment vertical="center"/>
    </xf>
    <xf numFmtId="0" fontId="2" fillId="7" borderId="12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8" borderId="11" xfId="0" applyFont="1" applyFill="1" applyBorder="1" applyAlignment="1">
      <alignment vertical="center" wrapText="1"/>
    </xf>
    <xf numFmtId="6" fontId="0" fillId="0" borderId="0" xfId="0" applyNumberFormat="1"/>
    <xf numFmtId="0" fontId="3" fillId="9" borderId="13" xfId="0" applyFont="1" applyFill="1" applyBorder="1" applyAlignment="1">
      <alignment vertical="center"/>
    </xf>
    <xf numFmtId="0" fontId="2" fillId="9" borderId="15" xfId="0" applyFont="1" applyFill="1" applyBorder="1" applyAlignment="1">
      <alignment vertical="center"/>
    </xf>
    <xf numFmtId="0" fontId="2" fillId="9" borderId="16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0" fillId="0" borderId="0" xfId="0"/>
    <xf numFmtId="0" fontId="0" fillId="0" borderId="12" xfId="0" applyBorder="1"/>
    <xf numFmtId="0" fontId="1" fillId="4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0"/>
  <sheetViews>
    <sheetView tabSelected="1" topLeftCell="A197" zoomScale="130" zoomScaleNormal="130" workbookViewId="0">
      <selection activeCell="C211" sqref="C211"/>
    </sheetView>
  </sheetViews>
  <sheetFormatPr defaultRowHeight="15" x14ac:dyDescent="0.25"/>
  <cols>
    <col min="1" max="1" width="36.28515625" customWidth="1"/>
    <col min="2" max="2" width="17.7109375" customWidth="1"/>
    <col min="3" max="3" width="21.7109375" customWidth="1"/>
    <col min="4" max="4" width="3.7109375" customWidth="1"/>
    <col min="6" max="6" width="10.7109375" bestFit="1" customWidth="1"/>
    <col min="7" max="7" width="11.5703125" bestFit="1" customWidth="1"/>
  </cols>
  <sheetData>
    <row r="1" spans="1:3" ht="15.75" hidden="1" thickBot="1" x14ac:dyDescent="0.3">
      <c r="A1" s="15" t="s">
        <v>0</v>
      </c>
      <c r="B1" s="16"/>
      <c r="C1" s="17"/>
    </row>
    <row r="2" spans="1:3" ht="15.75" hidden="1" thickBot="1" x14ac:dyDescent="0.3">
      <c r="A2" s="18" t="s">
        <v>1</v>
      </c>
      <c r="B2" s="19"/>
      <c r="C2" s="20"/>
    </row>
    <row r="3" spans="1:3" ht="15.75" hidden="1" thickBot="1" x14ac:dyDescent="0.3">
      <c r="A3" s="18" t="s">
        <v>2</v>
      </c>
      <c r="B3" s="80"/>
      <c r="C3" s="82"/>
    </row>
    <row r="4" spans="1:3" ht="15.75" hidden="1" thickBot="1" x14ac:dyDescent="0.3">
      <c r="A4" s="21" t="s">
        <v>59</v>
      </c>
      <c r="B4" s="81"/>
      <c r="C4" s="83"/>
    </row>
    <row r="5" spans="1:3" ht="15.75" hidden="1" thickBot="1" x14ac:dyDescent="0.3">
      <c r="A5" s="84" t="s">
        <v>3</v>
      </c>
      <c r="B5" s="85"/>
      <c r="C5" s="2"/>
    </row>
    <row r="6" spans="1:3" ht="15.75" hidden="1" thickBot="1" x14ac:dyDescent="0.3">
      <c r="A6" s="22" t="s">
        <v>4</v>
      </c>
      <c r="B6" s="23" t="s">
        <v>5</v>
      </c>
      <c r="C6" s="23" t="s">
        <v>6</v>
      </c>
    </row>
    <row r="7" spans="1:3" ht="15.75" hidden="1" thickBot="1" x14ac:dyDescent="0.3">
      <c r="A7" s="5" t="s">
        <v>7</v>
      </c>
      <c r="B7" s="6">
        <v>6095</v>
      </c>
      <c r="C7" s="6">
        <v>6095</v>
      </c>
    </row>
    <row r="8" spans="1:3" ht="15.75" hidden="1" thickBot="1" x14ac:dyDescent="0.3">
      <c r="A8" s="5" t="s">
        <v>8</v>
      </c>
      <c r="B8" s="6">
        <v>3500</v>
      </c>
      <c r="C8" s="6">
        <v>3500</v>
      </c>
    </row>
    <row r="9" spans="1:3" ht="15.75" hidden="1" thickBot="1" x14ac:dyDescent="0.3">
      <c r="A9" s="5" t="s">
        <v>9</v>
      </c>
      <c r="B9" s="6">
        <v>6000</v>
      </c>
      <c r="C9" s="6">
        <v>2000</v>
      </c>
    </row>
    <row r="10" spans="1:3" ht="15.75" hidden="1" thickBot="1" x14ac:dyDescent="0.3">
      <c r="A10" s="86" t="s">
        <v>10</v>
      </c>
      <c r="B10" s="87"/>
      <c r="C10" s="2"/>
    </row>
    <row r="11" spans="1:3" ht="15.75" hidden="1" thickBot="1" x14ac:dyDescent="0.3">
      <c r="A11" s="22" t="s">
        <v>4</v>
      </c>
      <c r="B11" s="23" t="s">
        <v>5</v>
      </c>
      <c r="C11" s="23" t="s">
        <v>6</v>
      </c>
    </row>
    <row r="12" spans="1:3" ht="15.75" hidden="1" thickBot="1" x14ac:dyDescent="0.3">
      <c r="A12" s="5" t="s">
        <v>11</v>
      </c>
      <c r="B12" s="6">
        <f>B7*6/30</f>
        <v>1219</v>
      </c>
      <c r="C12" s="6">
        <f>C7*6/30</f>
        <v>1219</v>
      </c>
    </row>
    <row r="13" spans="1:3" ht="15.75" hidden="1" thickBot="1" x14ac:dyDescent="0.3">
      <c r="A13" s="5" t="s">
        <v>8</v>
      </c>
      <c r="B13" s="6">
        <v>1125</v>
      </c>
      <c r="C13" s="6">
        <v>1125</v>
      </c>
    </row>
    <row r="14" spans="1:3" ht="15.75" hidden="1" thickBot="1" x14ac:dyDescent="0.3">
      <c r="A14" s="5" t="s">
        <v>9</v>
      </c>
      <c r="B14" s="6">
        <v>1500</v>
      </c>
      <c r="C14" s="6">
        <v>500</v>
      </c>
    </row>
    <row r="15" spans="1:3" ht="15.75" hidden="1" thickBot="1" x14ac:dyDescent="0.3">
      <c r="A15" s="5"/>
      <c r="B15" s="7"/>
      <c r="C15" s="7"/>
    </row>
    <row r="16" spans="1:3" ht="15.75" hidden="1" thickBot="1" x14ac:dyDescent="0.3">
      <c r="A16" s="8" t="s">
        <v>12</v>
      </c>
      <c r="B16" s="9" t="s">
        <v>13</v>
      </c>
      <c r="C16" s="2"/>
    </row>
    <row r="17" spans="1:4" ht="15.75" hidden="1" thickBot="1" x14ac:dyDescent="0.3">
      <c r="A17" s="5" t="s">
        <v>14</v>
      </c>
      <c r="B17" s="2"/>
      <c r="C17" s="2"/>
    </row>
    <row r="18" spans="1:4" ht="15.75" hidden="1" thickBot="1" x14ac:dyDescent="0.3">
      <c r="A18" s="10"/>
      <c r="B18" s="23" t="s">
        <v>15</v>
      </c>
      <c r="C18" s="23" t="s">
        <v>16</v>
      </c>
    </row>
    <row r="19" spans="1:4" ht="15.75" hidden="1" thickBot="1" x14ac:dyDescent="0.3">
      <c r="A19" s="5" t="s">
        <v>17</v>
      </c>
      <c r="B19" s="6">
        <v>1213</v>
      </c>
      <c r="C19" s="6">
        <v>813</v>
      </c>
    </row>
    <row r="20" spans="1:4" ht="15.75" hidden="1" thickBot="1" x14ac:dyDescent="0.3">
      <c r="A20" s="5" t="s">
        <v>18</v>
      </c>
      <c r="B20" s="11">
        <v>412</v>
      </c>
      <c r="C20" s="11">
        <v>412</v>
      </c>
    </row>
    <row r="21" spans="1:4" ht="15.75" hidden="1" thickBot="1" x14ac:dyDescent="0.3">
      <c r="A21" s="5" t="s">
        <v>19</v>
      </c>
      <c r="B21" s="6">
        <v>664</v>
      </c>
      <c r="C21" s="6">
        <v>664</v>
      </c>
    </row>
    <row r="22" spans="1:4" ht="15.75" hidden="1" thickBot="1" x14ac:dyDescent="0.3">
      <c r="A22" s="8" t="s">
        <v>20</v>
      </c>
      <c r="B22" s="12">
        <f>SUM(B19:B21)</f>
        <v>2289</v>
      </c>
      <c r="C22" s="12">
        <f>SUM(C19:C21)</f>
        <v>1889</v>
      </c>
    </row>
    <row r="23" spans="1:4" ht="15.75" hidden="1" thickBot="1" x14ac:dyDescent="0.3">
      <c r="A23" s="24" t="s">
        <v>21</v>
      </c>
      <c r="B23" s="2"/>
      <c r="C23" s="2"/>
    </row>
    <row r="24" spans="1:4" ht="15.75" hidden="1" thickBot="1" x14ac:dyDescent="0.3">
      <c r="A24" s="3" t="s">
        <v>22</v>
      </c>
      <c r="B24" s="23" t="s">
        <v>15</v>
      </c>
      <c r="C24" s="23" t="s">
        <v>16</v>
      </c>
    </row>
    <row r="25" spans="1:4" ht="15.75" hidden="1" thickBot="1" x14ac:dyDescent="0.3">
      <c r="A25" s="8" t="s">
        <v>23</v>
      </c>
      <c r="B25" s="6">
        <v>11176</v>
      </c>
      <c r="C25" s="6">
        <v>11176</v>
      </c>
    </row>
    <row r="26" spans="1:4" ht="15.75" hidden="1" thickBot="1" x14ac:dyDescent="0.3">
      <c r="A26" s="5" t="s">
        <v>24</v>
      </c>
      <c r="B26" s="6">
        <v>25</v>
      </c>
      <c r="C26" s="6">
        <v>25</v>
      </c>
    </row>
    <row r="27" spans="1:4" ht="15.75" hidden="1" thickBot="1" x14ac:dyDescent="0.3">
      <c r="A27" s="5" t="s">
        <v>25</v>
      </c>
      <c r="B27" s="6">
        <v>894</v>
      </c>
      <c r="C27" s="6">
        <v>894</v>
      </c>
    </row>
    <row r="28" spans="1:4" ht="15.75" hidden="1" thickBot="1" x14ac:dyDescent="0.3">
      <c r="A28" s="5" t="s">
        <v>26</v>
      </c>
      <c r="B28" s="6">
        <f>B19*7</f>
        <v>8491</v>
      </c>
      <c r="C28" s="6">
        <f>C19*7</f>
        <v>5691</v>
      </c>
    </row>
    <row r="29" spans="1:4" ht="15.75" hidden="1" thickBot="1" x14ac:dyDescent="0.3">
      <c r="A29" s="5" t="s">
        <v>27</v>
      </c>
      <c r="B29" s="6">
        <f>B21*7</f>
        <v>4648</v>
      </c>
      <c r="C29" s="6">
        <f>C21*7</f>
        <v>4648</v>
      </c>
    </row>
    <row r="30" spans="1:4" ht="15.75" hidden="1" thickBot="1" x14ac:dyDescent="0.3">
      <c r="A30" s="8" t="s">
        <v>28</v>
      </c>
      <c r="B30" s="13">
        <f>SUM(B25:B29)</f>
        <v>25234</v>
      </c>
      <c r="C30" s="13">
        <f>SUM(C25:C29)</f>
        <v>22434</v>
      </c>
    </row>
    <row r="31" spans="1:4" ht="15.75" hidden="1" thickBot="1" x14ac:dyDescent="0.3">
      <c r="A31" s="5"/>
      <c r="B31" s="7"/>
      <c r="C31" s="7"/>
      <c r="D31" s="1"/>
    </row>
    <row r="32" spans="1:4" ht="15.75" hidden="1" thickBot="1" x14ac:dyDescent="0.3">
      <c r="A32" s="24" t="s">
        <v>29</v>
      </c>
      <c r="B32" s="2"/>
      <c r="C32" s="2"/>
      <c r="D32" s="1"/>
    </row>
    <row r="33" spans="1:3" ht="15.75" hidden="1" thickBot="1" x14ac:dyDescent="0.3">
      <c r="A33" s="3" t="s">
        <v>22</v>
      </c>
      <c r="B33" s="23" t="s">
        <v>15</v>
      </c>
      <c r="C33" s="23" t="s">
        <v>16</v>
      </c>
    </row>
    <row r="34" spans="1:3" ht="15.75" hidden="1" thickBot="1" x14ac:dyDescent="0.3">
      <c r="A34" s="5" t="s">
        <v>30</v>
      </c>
      <c r="B34" s="6">
        <v>2795</v>
      </c>
      <c r="C34" s="6">
        <v>2795</v>
      </c>
    </row>
    <row r="35" spans="1:3" ht="15.75" hidden="1" thickBot="1" x14ac:dyDescent="0.3">
      <c r="A35" s="5" t="s">
        <v>26</v>
      </c>
      <c r="B35" s="6">
        <f>B19*2</f>
        <v>2426</v>
      </c>
      <c r="C35" s="6">
        <f>C19*2</f>
        <v>1626</v>
      </c>
    </row>
    <row r="36" spans="1:3" ht="15.75" hidden="1" thickBot="1" x14ac:dyDescent="0.3">
      <c r="A36" s="5" t="s">
        <v>31</v>
      </c>
      <c r="B36" s="6">
        <v>155</v>
      </c>
      <c r="C36" s="6">
        <v>155</v>
      </c>
    </row>
    <row r="37" spans="1:3" ht="15.75" hidden="1" thickBot="1" x14ac:dyDescent="0.3">
      <c r="A37" s="5" t="s">
        <v>27</v>
      </c>
      <c r="B37" s="6">
        <f>B21*2</f>
        <v>1328</v>
      </c>
      <c r="C37" s="6">
        <f>C21*2</f>
        <v>1328</v>
      </c>
    </row>
    <row r="38" spans="1:3" ht="15.75" hidden="1" thickBot="1" x14ac:dyDescent="0.3">
      <c r="A38" s="8" t="s">
        <v>28</v>
      </c>
      <c r="B38" s="13">
        <f>SUM(B34:B37)</f>
        <v>6704</v>
      </c>
      <c r="C38" s="13">
        <f>SUM(C34:C37)</f>
        <v>5904</v>
      </c>
    </row>
    <row r="39" spans="1:3" ht="15.75" hidden="1" thickBot="1" x14ac:dyDescent="0.3">
      <c r="A39" s="56"/>
      <c r="B39" s="57"/>
      <c r="C39" s="57"/>
    </row>
    <row r="40" spans="1:3" ht="15.75" hidden="1" thickBot="1" x14ac:dyDescent="0.3">
      <c r="A40" s="56"/>
      <c r="B40" s="57"/>
      <c r="C40" s="57"/>
    </row>
    <row r="41" spans="1:3" ht="15.75" hidden="1" thickBot="1" x14ac:dyDescent="0.3">
      <c r="A41" s="56"/>
      <c r="B41" s="57"/>
      <c r="C41" s="57"/>
    </row>
    <row r="42" spans="1:3" ht="15.75" hidden="1" thickBot="1" x14ac:dyDescent="0.3">
      <c r="A42" s="58"/>
      <c r="B42" s="59"/>
      <c r="C42" s="59"/>
    </row>
    <row r="43" spans="1:3" ht="15.75" hidden="1" thickBot="1" x14ac:dyDescent="0.3">
      <c r="A43" s="58"/>
      <c r="B43" s="59"/>
      <c r="C43" s="59"/>
    </row>
    <row r="44" spans="1:3" ht="15.75" hidden="1" thickBot="1" x14ac:dyDescent="0.3">
      <c r="A44" s="58"/>
      <c r="B44" s="59"/>
      <c r="C44" s="59"/>
    </row>
    <row r="45" spans="1:3" ht="15.75" hidden="1" thickBot="1" x14ac:dyDescent="0.3">
      <c r="A45" s="25"/>
      <c r="B45" s="26"/>
      <c r="C45" s="26"/>
    </row>
    <row r="46" spans="1:3" ht="11.45" customHeight="1" x14ac:dyDescent="0.25">
      <c r="A46" s="60" t="s">
        <v>0</v>
      </c>
      <c r="B46" s="61"/>
      <c r="C46" s="62"/>
    </row>
    <row r="47" spans="1:3" x14ac:dyDescent="0.25">
      <c r="A47" s="63" t="s">
        <v>32</v>
      </c>
      <c r="B47" s="64"/>
      <c r="C47" s="65"/>
    </row>
    <row r="48" spans="1:3" ht="12.6" customHeight="1" x14ac:dyDescent="0.25">
      <c r="A48" s="63" t="s">
        <v>70</v>
      </c>
      <c r="B48" s="64"/>
      <c r="C48" s="65"/>
    </row>
    <row r="49" spans="1:3" ht="10.9" customHeight="1" thickBot="1" x14ac:dyDescent="0.3">
      <c r="B49" s="67"/>
      <c r="C49" s="68"/>
    </row>
    <row r="50" spans="1:3" ht="12" customHeight="1" thickBot="1" x14ac:dyDescent="0.3">
      <c r="A50" s="86" t="s">
        <v>33</v>
      </c>
      <c r="B50" s="88"/>
      <c r="C50" s="2"/>
    </row>
    <row r="51" spans="1:3" ht="10.15" customHeight="1" thickBot="1" x14ac:dyDescent="0.3">
      <c r="A51" s="29" t="s">
        <v>4</v>
      </c>
      <c r="B51" s="30" t="s">
        <v>5</v>
      </c>
      <c r="C51" s="30" t="s">
        <v>6</v>
      </c>
    </row>
    <row r="52" spans="1:3" ht="15.75" thickBot="1" x14ac:dyDescent="0.3">
      <c r="A52" s="8" t="s">
        <v>7</v>
      </c>
      <c r="B52" s="13">
        <v>7395</v>
      </c>
      <c r="C52" s="13">
        <v>7395</v>
      </c>
    </row>
    <row r="53" spans="1:3" ht="15.75" thickBot="1" x14ac:dyDescent="0.3">
      <c r="A53" s="8" t="s">
        <v>34</v>
      </c>
      <c r="B53" s="13">
        <v>3500</v>
      </c>
      <c r="C53" s="13">
        <v>3500</v>
      </c>
    </row>
    <row r="54" spans="1:3" ht="15.75" thickBot="1" x14ac:dyDescent="0.3">
      <c r="A54" s="8" t="s">
        <v>35</v>
      </c>
      <c r="B54" s="13">
        <v>6000</v>
      </c>
      <c r="C54" s="13">
        <v>2000</v>
      </c>
    </row>
    <row r="55" spans="1:3" ht="15.75" thickBot="1" x14ac:dyDescent="0.3">
      <c r="A55" s="69" t="s">
        <v>68</v>
      </c>
      <c r="B55" s="70"/>
      <c r="C55" s="2"/>
    </row>
    <row r="56" spans="1:3" ht="15.75" thickBot="1" x14ac:dyDescent="0.3">
      <c r="A56" s="71" t="s">
        <v>66</v>
      </c>
      <c r="B56" s="30" t="s">
        <v>5</v>
      </c>
      <c r="C56" s="30" t="s">
        <v>6</v>
      </c>
    </row>
    <row r="57" spans="1:3" ht="15.75" thickBot="1" x14ac:dyDescent="0.3">
      <c r="A57" s="8" t="s">
        <v>7</v>
      </c>
      <c r="B57" s="13">
        <v>616</v>
      </c>
      <c r="C57" s="13">
        <v>616</v>
      </c>
    </row>
    <row r="58" spans="1:3" ht="15.75" thickBot="1" x14ac:dyDescent="0.3">
      <c r="A58" s="8" t="s">
        <v>34</v>
      </c>
      <c r="B58" s="13">
        <f>4500/24*2</f>
        <v>375</v>
      </c>
      <c r="C58" s="13">
        <v>375</v>
      </c>
    </row>
    <row r="59" spans="1:3" ht="15.75" thickBot="1" x14ac:dyDescent="0.3">
      <c r="A59" s="8" t="s">
        <v>35</v>
      </c>
      <c r="B59" s="13">
        <f>6000/24*2</f>
        <v>500</v>
      </c>
      <c r="C59" s="13">
        <v>167</v>
      </c>
    </row>
    <row r="60" spans="1:3" ht="6" customHeight="1" thickBot="1" x14ac:dyDescent="0.3">
      <c r="A60" s="10"/>
      <c r="B60" s="2"/>
      <c r="C60" s="2"/>
    </row>
    <row r="61" spans="1:3" ht="15.75" thickBot="1" x14ac:dyDescent="0.3">
      <c r="A61" s="29" t="s">
        <v>12</v>
      </c>
      <c r="B61" s="30" t="s">
        <v>36</v>
      </c>
      <c r="C61" s="30"/>
    </row>
    <row r="62" spans="1:3" ht="15.75" thickBot="1" x14ac:dyDescent="0.3">
      <c r="A62" s="8" t="s">
        <v>72</v>
      </c>
      <c r="B62" s="2"/>
      <c r="C62" s="2"/>
    </row>
    <row r="63" spans="1:3" ht="15.75" thickBot="1" x14ac:dyDescent="0.3">
      <c r="A63" s="8" t="s">
        <v>37</v>
      </c>
      <c r="B63" s="9" t="s">
        <v>15</v>
      </c>
      <c r="C63" s="9" t="s">
        <v>16</v>
      </c>
    </row>
    <row r="64" spans="1:3" ht="15.75" thickBot="1" x14ac:dyDescent="0.3">
      <c r="A64" s="8" t="s">
        <v>17</v>
      </c>
      <c r="B64" s="6">
        <v>1337</v>
      </c>
      <c r="C64" s="6">
        <v>896</v>
      </c>
    </row>
    <row r="65" spans="1:7" ht="15.75" thickBot="1" x14ac:dyDescent="0.3">
      <c r="A65" s="8" t="s">
        <v>18</v>
      </c>
      <c r="B65" s="6">
        <v>437</v>
      </c>
      <c r="C65" s="6">
        <v>437</v>
      </c>
    </row>
    <row r="66" spans="1:7" ht="15.75" thickBot="1" x14ac:dyDescent="0.3">
      <c r="A66" s="8" t="s">
        <v>19</v>
      </c>
      <c r="B66" s="6">
        <v>797</v>
      </c>
      <c r="C66" s="6">
        <v>797</v>
      </c>
    </row>
    <row r="67" spans="1:7" ht="19.5" customHeight="1" thickBot="1" x14ac:dyDescent="0.3">
      <c r="A67" s="8" t="s">
        <v>20</v>
      </c>
      <c r="B67" s="12">
        <f>SUM(B64:B66)</f>
        <v>2571</v>
      </c>
      <c r="C67" s="12">
        <f>SUM(C64:C66)</f>
        <v>2130</v>
      </c>
    </row>
    <row r="68" spans="1:7" ht="11.45" customHeight="1" thickBot="1" x14ac:dyDescent="0.3">
      <c r="A68" s="31" t="s">
        <v>21</v>
      </c>
      <c r="B68" s="32"/>
      <c r="C68" s="33"/>
    </row>
    <row r="69" spans="1:7" ht="15.75" thickBot="1" x14ac:dyDescent="0.3">
      <c r="A69" s="27" t="s">
        <v>22</v>
      </c>
      <c r="B69" s="28" t="s">
        <v>38</v>
      </c>
      <c r="C69" s="28" t="s">
        <v>39</v>
      </c>
    </row>
    <row r="70" spans="1:7" ht="15.75" thickBot="1" x14ac:dyDescent="0.3">
      <c r="A70" s="8" t="s">
        <v>40</v>
      </c>
      <c r="B70" s="14">
        <f>15218*720/900</f>
        <v>12174.4</v>
      </c>
      <c r="C70" s="14">
        <f>15218*720/900</f>
        <v>12174.4</v>
      </c>
    </row>
    <row r="71" spans="1:7" ht="15.75" thickBot="1" x14ac:dyDescent="0.3">
      <c r="A71" s="8" t="s">
        <v>24</v>
      </c>
      <c r="B71" s="14">
        <v>25</v>
      </c>
      <c r="C71" s="14">
        <v>25</v>
      </c>
      <c r="G71" s="1"/>
    </row>
    <row r="72" spans="1:7" ht="15.75" thickBot="1" x14ac:dyDescent="0.3">
      <c r="A72" s="8" t="s">
        <v>25</v>
      </c>
      <c r="B72" s="13">
        <v>578</v>
      </c>
      <c r="C72" s="13">
        <v>578</v>
      </c>
      <c r="F72" s="1"/>
    </row>
    <row r="73" spans="1:7" ht="15.75" thickBot="1" x14ac:dyDescent="0.3">
      <c r="A73" s="8" t="s">
        <v>26</v>
      </c>
      <c r="B73" s="6">
        <f t="shared" ref="B73:C75" si="0">B64*7</f>
        <v>9359</v>
      </c>
      <c r="C73" s="6">
        <f t="shared" si="0"/>
        <v>6272</v>
      </c>
    </row>
    <row r="74" spans="1:7" ht="15.75" thickBot="1" x14ac:dyDescent="0.3">
      <c r="A74" s="8" t="s">
        <v>58</v>
      </c>
      <c r="B74" s="6">
        <f t="shared" si="0"/>
        <v>3059</v>
      </c>
      <c r="C74" s="6">
        <f t="shared" si="0"/>
        <v>3059</v>
      </c>
    </row>
    <row r="75" spans="1:7" ht="15.75" thickBot="1" x14ac:dyDescent="0.3">
      <c r="A75" s="8" t="s">
        <v>27</v>
      </c>
      <c r="B75" s="6">
        <f t="shared" si="0"/>
        <v>5579</v>
      </c>
      <c r="C75" s="6">
        <f t="shared" si="0"/>
        <v>5579</v>
      </c>
      <c r="F75" s="72"/>
    </row>
    <row r="76" spans="1:7" ht="15.75" thickBot="1" x14ac:dyDescent="0.3">
      <c r="A76" s="8" t="s">
        <v>28</v>
      </c>
      <c r="B76" s="14">
        <f>SUM(B70:B75)</f>
        <v>30774.400000000001</v>
      </c>
      <c r="C76" s="14">
        <f>SUM(C70:C75)</f>
        <v>27687.4</v>
      </c>
    </row>
    <row r="77" spans="1:7" ht="15.75" thickBot="1" x14ac:dyDescent="0.3">
      <c r="A77" s="8"/>
      <c r="B77" s="9"/>
      <c r="C77" s="9"/>
    </row>
    <row r="78" spans="1:7" ht="15.75" thickBot="1" x14ac:dyDescent="0.3">
      <c r="A78" s="73" t="s">
        <v>67</v>
      </c>
      <c r="B78" s="74"/>
      <c r="C78" s="75"/>
    </row>
    <row r="79" spans="1:7" ht="15.75" thickBot="1" x14ac:dyDescent="0.3">
      <c r="A79" s="22" t="s">
        <v>22</v>
      </c>
      <c r="B79" s="55" t="s">
        <v>15</v>
      </c>
      <c r="C79" s="55" t="s">
        <v>16</v>
      </c>
    </row>
    <row r="80" spans="1:7" ht="15.75" thickBot="1" x14ac:dyDescent="0.3">
      <c r="A80" s="8" t="s">
        <v>40</v>
      </c>
      <c r="B80" s="14">
        <f>15218/900*180</f>
        <v>3043.6</v>
      </c>
      <c r="C80" s="14">
        <f>15218/900*180</f>
        <v>3043.6</v>
      </c>
      <c r="D80" s="1"/>
    </row>
    <row r="81" spans="1:6" ht="15.75" thickBot="1" x14ac:dyDescent="0.3">
      <c r="A81" s="8" t="s">
        <v>26</v>
      </c>
      <c r="B81" s="6">
        <f>B64*2</f>
        <v>2674</v>
      </c>
      <c r="C81" s="6">
        <f>C64*2</f>
        <v>1792</v>
      </c>
      <c r="F81" s="72"/>
    </row>
    <row r="82" spans="1:6" ht="15.75" thickBot="1" x14ac:dyDescent="0.3">
      <c r="A82" s="8" t="s">
        <v>31</v>
      </c>
      <c r="B82" s="6">
        <v>0</v>
      </c>
      <c r="C82" s="6">
        <v>0</v>
      </c>
    </row>
    <row r="83" spans="1:6" ht="15.75" thickBot="1" x14ac:dyDescent="0.3">
      <c r="A83" s="8" t="s">
        <v>58</v>
      </c>
      <c r="B83" s="6">
        <f>B65*2</f>
        <v>874</v>
      </c>
      <c r="C83" s="6">
        <f>C65*2</f>
        <v>874</v>
      </c>
    </row>
    <row r="84" spans="1:6" ht="15.75" thickBot="1" x14ac:dyDescent="0.3">
      <c r="A84" s="8" t="s">
        <v>27</v>
      </c>
      <c r="B84" s="6">
        <f>B66*2</f>
        <v>1594</v>
      </c>
      <c r="C84" s="6">
        <f>C66*2</f>
        <v>1594</v>
      </c>
    </row>
    <row r="85" spans="1:6" ht="15.75" thickBot="1" x14ac:dyDescent="0.3">
      <c r="A85" s="8" t="s">
        <v>28</v>
      </c>
      <c r="B85" s="14">
        <f>SUM(B80:B84)</f>
        <v>8185.6</v>
      </c>
      <c r="C85" s="14">
        <f>SUM(C80:C84)</f>
        <v>7303.6</v>
      </c>
    </row>
    <row r="86" spans="1:6" x14ac:dyDescent="0.25">
      <c r="A86" s="58"/>
      <c r="B86" s="59"/>
      <c r="C86" s="59"/>
    </row>
    <row r="87" spans="1:6" hidden="1" x14ac:dyDescent="0.25">
      <c r="A87" s="58"/>
      <c r="B87" s="59"/>
      <c r="C87" s="59"/>
    </row>
    <row r="88" spans="1:6" hidden="1" x14ac:dyDescent="0.25">
      <c r="A88" s="58"/>
      <c r="B88" s="59"/>
      <c r="C88" s="59"/>
    </row>
    <row r="89" spans="1:6" hidden="1" x14ac:dyDescent="0.25">
      <c r="A89" s="58"/>
      <c r="B89" s="59"/>
      <c r="C89" s="59"/>
    </row>
    <row r="90" spans="1:6" hidden="1" x14ac:dyDescent="0.25">
      <c r="A90" s="25"/>
      <c r="B90" s="26"/>
      <c r="C90" s="26"/>
    </row>
    <row r="91" spans="1:6" hidden="1" x14ac:dyDescent="0.25">
      <c r="A91" s="91" t="s">
        <v>41</v>
      </c>
      <c r="B91" s="92"/>
      <c r="C91" s="34"/>
    </row>
    <row r="92" spans="1:6" hidden="1" x14ac:dyDescent="0.25">
      <c r="A92" s="35" t="s">
        <v>42</v>
      </c>
      <c r="B92" s="36"/>
      <c r="C92" s="37"/>
    </row>
    <row r="93" spans="1:6" hidden="1" x14ac:dyDescent="0.25">
      <c r="A93" s="35" t="s">
        <v>43</v>
      </c>
      <c r="B93" s="36"/>
      <c r="C93" s="37"/>
    </row>
    <row r="94" spans="1:6" ht="15.75" hidden="1" thickBot="1" x14ac:dyDescent="0.3">
      <c r="A94" s="31" t="s">
        <v>59</v>
      </c>
      <c r="B94" s="32"/>
      <c r="C94" s="33"/>
    </row>
    <row r="95" spans="1:6" ht="15.75" hidden="1" thickBot="1" x14ac:dyDescent="0.3">
      <c r="A95" s="5"/>
      <c r="B95" s="2"/>
      <c r="C95" s="2"/>
    </row>
    <row r="96" spans="1:6" ht="15.75" hidden="1" thickBot="1" x14ac:dyDescent="0.3">
      <c r="A96" s="86" t="s">
        <v>44</v>
      </c>
      <c r="B96" s="87"/>
      <c r="C96" s="2"/>
    </row>
    <row r="97" spans="1:3" ht="15.75" hidden="1" thickBot="1" x14ac:dyDescent="0.3">
      <c r="A97" s="3" t="s">
        <v>4</v>
      </c>
      <c r="B97" s="38" t="s">
        <v>5</v>
      </c>
      <c r="C97" s="38" t="s">
        <v>6</v>
      </c>
    </row>
    <row r="98" spans="1:3" ht="15.75" hidden="1" thickBot="1" x14ac:dyDescent="0.3">
      <c r="A98" s="5" t="s">
        <v>7</v>
      </c>
      <c r="B98" s="6">
        <v>5920</v>
      </c>
      <c r="C98" s="6">
        <v>5920</v>
      </c>
    </row>
    <row r="99" spans="1:3" ht="15.75" hidden="1" thickBot="1" x14ac:dyDescent="0.3">
      <c r="A99" s="5" t="s">
        <v>45</v>
      </c>
      <c r="B99" s="6">
        <v>3500</v>
      </c>
      <c r="C99" s="6">
        <v>3500</v>
      </c>
    </row>
    <row r="100" spans="1:3" ht="15.75" hidden="1" thickBot="1" x14ac:dyDescent="0.3">
      <c r="A100" s="5" t="s">
        <v>9</v>
      </c>
      <c r="B100" s="6">
        <v>6000</v>
      </c>
      <c r="C100" s="6">
        <v>2000</v>
      </c>
    </row>
    <row r="101" spans="1:3" ht="15.75" hidden="1" thickBot="1" x14ac:dyDescent="0.3">
      <c r="A101" s="8" t="s">
        <v>12</v>
      </c>
      <c r="B101" s="7" t="s">
        <v>13</v>
      </c>
      <c r="C101" s="2"/>
    </row>
    <row r="102" spans="1:3" ht="15.75" hidden="1" thickBot="1" x14ac:dyDescent="0.3">
      <c r="A102" s="5" t="s">
        <v>46</v>
      </c>
      <c r="B102" s="2"/>
      <c r="C102" s="2"/>
    </row>
    <row r="103" spans="1:3" ht="15.75" hidden="1" thickBot="1" x14ac:dyDescent="0.3">
      <c r="A103" s="5" t="s">
        <v>47</v>
      </c>
      <c r="B103" s="38" t="s">
        <v>15</v>
      </c>
      <c r="C103" s="38" t="s">
        <v>16</v>
      </c>
    </row>
    <row r="104" spans="1:3" ht="15.75" hidden="1" thickBot="1" x14ac:dyDescent="0.3">
      <c r="A104" s="5" t="s">
        <v>17</v>
      </c>
      <c r="B104" s="6">
        <v>1190</v>
      </c>
      <c r="C104" s="6">
        <v>489</v>
      </c>
    </row>
    <row r="105" spans="1:3" ht="15.75" hidden="1" thickBot="1" x14ac:dyDescent="0.3">
      <c r="A105" s="5" t="s">
        <v>18</v>
      </c>
      <c r="B105" s="11"/>
      <c r="C105" s="11"/>
    </row>
    <row r="106" spans="1:3" ht="15.75" hidden="1" thickBot="1" x14ac:dyDescent="0.3">
      <c r="A106" s="5" t="s">
        <v>48</v>
      </c>
      <c r="B106" s="6">
        <v>309</v>
      </c>
      <c r="C106" s="6">
        <v>309</v>
      </c>
    </row>
    <row r="107" spans="1:3" ht="15.75" hidden="1" thickBot="1" x14ac:dyDescent="0.3">
      <c r="A107" s="8" t="s">
        <v>20</v>
      </c>
      <c r="B107" s="12">
        <f>SUM(B104:B106)</f>
        <v>1499</v>
      </c>
      <c r="C107" s="12">
        <f>SUM(C104:C106)</f>
        <v>798</v>
      </c>
    </row>
    <row r="108" spans="1:3" ht="15.75" hidden="1" thickBot="1" x14ac:dyDescent="0.3">
      <c r="A108" s="93"/>
      <c r="B108" s="94"/>
      <c r="C108" s="2"/>
    </row>
    <row r="109" spans="1:3" ht="15.75" hidden="1" thickBot="1" x14ac:dyDescent="0.3">
      <c r="A109" s="39" t="s">
        <v>49</v>
      </c>
      <c r="B109" s="38" t="s">
        <v>15</v>
      </c>
      <c r="C109" s="38" t="s">
        <v>16</v>
      </c>
    </row>
    <row r="110" spans="1:3" ht="15.75" hidden="1" thickBot="1" x14ac:dyDescent="0.3">
      <c r="A110" s="5" t="s">
        <v>50</v>
      </c>
      <c r="B110" s="6">
        <v>13971</v>
      </c>
      <c r="C110" s="6">
        <v>13971</v>
      </c>
    </row>
    <row r="111" spans="1:3" ht="15.75" hidden="1" thickBot="1" x14ac:dyDescent="0.3">
      <c r="A111" s="5" t="s">
        <v>24</v>
      </c>
      <c r="B111" s="6">
        <v>25</v>
      </c>
      <c r="C111" s="6">
        <v>25</v>
      </c>
    </row>
    <row r="112" spans="1:3" ht="15.75" hidden="1" thickBot="1" x14ac:dyDescent="0.3">
      <c r="A112" s="5" t="s">
        <v>25</v>
      </c>
      <c r="B112" s="6">
        <v>1049</v>
      </c>
      <c r="C112" s="6">
        <v>1049</v>
      </c>
    </row>
    <row r="113" spans="1:3" ht="15.75" hidden="1" thickBot="1" x14ac:dyDescent="0.3">
      <c r="A113" s="5" t="s">
        <v>26</v>
      </c>
      <c r="B113" s="6">
        <f>B104*8</f>
        <v>9520</v>
      </c>
      <c r="C113" s="6">
        <f>C104*8</f>
        <v>3912</v>
      </c>
    </row>
    <row r="114" spans="1:3" ht="15.75" hidden="1" thickBot="1" x14ac:dyDescent="0.3">
      <c r="A114" s="5" t="s">
        <v>51</v>
      </c>
      <c r="B114" s="6">
        <f>B106*8</f>
        <v>2472</v>
      </c>
      <c r="C114" s="6">
        <f>C106*8</f>
        <v>2472</v>
      </c>
    </row>
    <row r="115" spans="1:3" ht="15.75" hidden="1" thickBot="1" x14ac:dyDescent="0.3">
      <c r="A115" s="8" t="s">
        <v>28</v>
      </c>
      <c r="B115" s="13">
        <f>SUM(B110:B114)</f>
        <v>27037</v>
      </c>
      <c r="C115" s="13">
        <f>SUM(C110:C114)</f>
        <v>21429</v>
      </c>
    </row>
    <row r="116" spans="1:3" ht="15.75" hidden="1" thickBot="1" x14ac:dyDescent="0.3">
      <c r="A116" s="5"/>
      <c r="B116" s="7"/>
      <c r="C116" s="7"/>
    </row>
    <row r="117" spans="1:3" ht="15.75" hidden="1" thickBot="1" x14ac:dyDescent="0.3">
      <c r="A117" s="78" t="s">
        <v>52</v>
      </c>
      <c r="B117" s="79"/>
      <c r="C117" s="2"/>
    </row>
    <row r="118" spans="1:3" ht="15.75" hidden="1" thickBot="1" x14ac:dyDescent="0.3">
      <c r="A118" s="3" t="s">
        <v>22</v>
      </c>
      <c r="B118" s="4" t="s">
        <v>15</v>
      </c>
      <c r="C118" s="4" t="s">
        <v>16</v>
      </c>
    </row>
    <row r="119" spans="1:3" ht="15.75" hidden="1" thickBot="1" x14ac:dyDescent="0.3">
      <c r="A119" s="5" t="s">
        <v>53</v>
      </c>
      <c r="B119" s="6">
        <v>11174</v>
      </c>
      <c r="C119" s="6">
        <v>11174</v>
      </c>
    </row>
    <row r="120" spans="1:3" ht="15.75" hidden="1" thickBot="1" x14ac:dyDescent="0.3">
      <c r="A120" s="5" t="s">
        <v>24</v>
      </c>
      <c r="B120" s="11">
        <v>0</v>
      </c>
      <c r="C120" s="11">
        <v>0</v>
      </c>
    </row>
    <row r="121" spans="1:3" ht="15.75" hidden="1" thickBot="1" x14ac:dyDescent="0.3">
      <c r="A121" s="5" t="s">
        <v>25</v>
      </c>
      <c r="B121" s="6">
        <v>416</v>
      </c>
      <c r="C121" s="6">
        <v>416</v>
      </c>
    </row>
    <row r="122" spans="1:3" ht="15.75" hidden="1" thickBot="1" x14ac:dyDescent="0.3">
      <c r="A122" s="5" t="s">
        <v>26</v>
      </c>
      <c r="B122" s="6">
        <f>B113</f>
        <v>9520</v>
      </c>
      <c r="C122" s="6">
        <f>C113</f>
        <v>3912</v>
      </c>
    </row>
    <row r="123" spans="1:3" ht="15.75" hidden="1" thickBot="1" x14ac:dyDescent="0.3">
      <c r="A123" s="5" t="s">
        <v>51</v>
      </c>
      <c r="B123" s="6">
        <v>2472</v>
      </c>
      <c r="C123" s="6">
        <v>2472</v>
      </c>
    </row>
    <row r="124" spans="1:3" ht="15.75" hidden="1" thickBot="1" x14ac:dyDescent="0.3">
      <c r="A124" s="8" t="s">
        <v>28</v>
      </c>
      <c r="B124" s="13">
        <f>SUM(B119:B123)</f>
        <v>23582</v>
      </c>
      <c r="C124" s="13">
        <f>SUM(C119:C123)</f>
        <v>17974</v>
      </c>
    </row>
    <row r="125" spans="1:3" hidden="1" x14ac:dyDescent="0.25">
      <c r="A125" s="58"/>
      <c r="B125" s="59"/>
      <c r="C125" s="59"/>
    </row>
    <row r="126" spans="1:3" hidden="1" x14ac:dyDescent="0.25">
      <c r="A126" s="58"/>
      <c r="B126" s="59"/>
      <c r="C126" s="59"/>
    </row>
    <row r="127" spans="1:3" hidden="1" x14ac:dyDescent="0.25">
      <c r="A127" s="58"/>
      <c r="B127" s="59"/>
      <c r="C127" s="59"/>
    </row>
    <row r="128" spans="1:3" hidden="1" x14ac:dyDescent="0.25">
      <c r="A128" s="58"/>
      <c r="B128" s="59"/>
      <c r="C128" s="59"/>
    </row>
    <row r="129" spans="1:3" hidden="1" x14ac:dyDescent="0.25">
      <c r="A129" s="58"/>
      <c r="B129" s="59"/>
      <c r="C129" s="59"/>
    </row>
    <row r="130" spans="1:3" hidden="1" x14ac:dyDescent="0.25">
      <c r="A130" s="58"/>
      <c r="B130" s="59"/>
      <c r="C130" s="59"/>
    </row>
    <row r="131" spans="1:3" hidden="1" x14ac:dyDescent="0.25">
      <c r="A131" s="58"/>
      <c r="B131" s="59"/>
      <c r="C131" s="59"/>
    </row>
    <row r="132" spans="1:3" hidden="1" x14ac:dyDescent="0.25">
      <c r="A132" s="58"/>
      <c r="B132" s="59"/>
      <c r="C132" s="59"/>
    </row>
    <row r="133" spans="1:3" hidden="1" x14ac:dyDescent="0.25">
      <c r="A133" s="58"/>
      <c r="B133" s="59"/>
      <c r="C133" s="59"/>
    </row>
    <row r="134" spans="1:3" hidden="1" x14ac:dyDescent="0.25">
      <c r="A134" s="58"/>
      <c r="B134" s="59"/>
      <c r="C134" s="59"/>
    </row>
    <row r="135" spans="1:3" ht="17.45" customHeight="1" thickBot="1" x14ac:dyDescent="0.3">
      <c r="A135" s="58"/>
      <c r="B135" s="59"/>
      <c r="C135" s="59"/>
    </row>
    <row r="136" spans="1:3" ht="21" hidden="1" customHeight="1" thickBot="1" x14ac:dyDescent="0.3">
      <c r="A136" s="95"/>
      <c r="B136" s="89"/>
      <c r="C136" s="89"/>
    </row>
    <row r="137" spans="1:3" ht="21" hidden="1" customHeight="1" thickBot="1" x14ac:dyDescent="0.3">
      <c r="A137" s="95"/>
      <c r="B137" s="89"/>
      <c r="C137" s="89"/>
    </row>
    <row r="138" spans="1:3" ht="21" hidden="1" customHeight="1" thickBot="1" x14ac:dyDescent="0.3">
      <c r="A138" s="95"/>
      <c r="B138" s="89"/>
      <c r="C138" s="89"/>
    </row>
    <row r="139" spans="1:3" ht="21" hidden="1" customHeight="1" thickBot="1" x14ac:dyDescent="0.3">
      <c r="A139" s="95"/>
      <c r="B139" s="89"/>
      <c r="C139" s="89"/>
    </row>
    <row r="140" spans="1:3" ht="21" hidden="1" customHeight="1" thickBot="1" x14ac:dyDescent="0.3">
      <c r="A140" s="95"/>
      <c r="B140" s="89"/>
      <c r="C140" s="89"/>
    </row>
    <row r="141" spans="1:3" ht="21" hidden="1" customHeight="1" thickBot="1" x14ac:dyDescent="0.3">
      <c r="A141" s="96"/>
      <c r="B141" s="90"/>
      <c r="C141" s="90"/>
    </row>
    <row r="142" spans="1:3" x14ac:dyDescent="0.25">
      <c r="A142" s="47" t="s">
        <v>54</v>
      </c>
      <c r="B142" s="40"/>
      <c r="C142" s="41"/>
    </row>
    <row r="143" spans="1:3" x14ac:dyDescent="0.25">
      <c r="A143" s="42" t="s">
        <v>32</v>
      </c>
      <c r="B143" s="43"/>
      <c r="C143" s="44"/>
    </row>
    <row r="144" spans="1:3" x14ac:dyDescent="0.25">
      <c r="A144" s="42" t="s">
        <v>55</v>
      </c>
      <c r="B144" s="43"/>
      <c r="C144" s="44"/>
    </row>
    <row r="145" spans="1:3" ht="15.75" thickBot="1" x14ac:dyDescent="0.3">
      <c r="A145" s="66" t="s">
        <v>69</v>
      </c>
      <c r="B145" s="45"/>
      <c r="C145" s="46"/>
    </row>
    <row r="146" spans="1:3" ht="15.75" thickBot="1" x14ac:dyDescent="0.3">
      <c r="A146" s="48"/>
      <c r="B146" s="33"/>
      <c r="C146" s="33"/>
    </row>
    <row r="147" spans="1:3" ht="15.75" thickBot="1" x14ac:dyDescent="0.3">
      <c r="A147" s="76" t="s">
        <v>56</v>
      </c>
      <c r="B147" s="77"/>
      <c r="C147" s="33"/>
    </row>
    <row r="148" spans="1:3" ht="15.75" thickBot="1" x14ac:dyDescent="0.3">
      <c r="A148" s="22" t="s">
        <v>4</v>
      </c>
      <c r="B148" s="23" t="s">
        <v>5</v>
      </c>
      <c r="C148" s="23" t="s">
        <v>6</v>
      </c>
    </row>
    <row r="149" spans="1:3" ht="15.75" thickBot="1" x14ac:dyDescent="0.3">
      <c r="A149" s="48" t="s">
        <v>7</v>
      </c>
      <c r="B149" s="52">
        <v>7395</v>
      </c>
      <c r="C149" s="52">
        <v>7395</v>
      </c>
    </row>
    <row r="150" spans="1:3" ht="15.75" thickBot="1" x14ac:dyDescent="0.3">
      <c r="A150" s="48" t="s">
        <v>8</v>
      </c>
      <c r="B150" s="52">
        <v>3500</v>
      </c>
      <c r="C150" s="52">
        <v>3500</v>
      </c>
    </row>
    <row r="151" spans="1:3" ht="15.75" thickBot="1" x14ac:dyDescent="0.3">
      <c r="A151" s="48" t="s">
        <v>9</v>
      </c>
      <c r="B151" s="52">
        <v>6000</v>
      </c>
      <c r="C151" s="52">
        <v>2000</v>
      </c>
    </row>
    <row r="152" spans="1:3" ht="15.75" thickBot="1" x14ac:dyDescent="0.3">
      <c r="A152" s="27" t="s">
        <v>12</v>
      </c>
      <c r="B152" s="50"/>
      <c r="C152" s="33"/>
    </row>
    <row r="153" spans="1:3" ht="15.75" thickBot="1" x14ac:dyDescent="0.3">
      <c r="A153" s="48" t="s">
        <v>73</v>
      </c>
      <c r="B153" s="33"/>
      <c r="C153" s="33"/>
    </row>
    <row r="154" spans="1:3" ht="15.75" thickBot="1" x14ac:dyDescent="0.3">
      <c r="A154" s="48" t="s">
        <v>47</v>
      </c>
      <c r="B154" s="23"/>
      <c r="C154" s="23"/>
    </row>
    <row r="155" spans="1:3" ht="15.75" thickBot="1" x14ac:dyDescent="0.3">
      <c r="A155" s="27" t="s">
        <v>37</v>
      </c>
      <c r="B155" s="53" t="s">
        <v>15</v>
      </c>
      <c r="C155" s="53" t="s">
        <v>16</v>
      </c>
    </row>
    <row r="156" spans="1:3" ht="15.75" thickBot="1" x14ac:dyDescent="0.3">
      <c r="A156" s="27" t="s">
        <v>17</v>
      </c>
      <c r="B156" s="6">
        <v>1457</v>
      </c>
      <c r="C156" s="6">
        <v>976</v>
      </c>
    </row>
    <row r="157" spans="1:3" ht="15.75" thickBot="1" x14ac:dyDescent="0.3">
      <c r="A157" s="27" t="s">
        <v>18</v>
      </c>
      <c r="B157" s="11">
        <v>476</v>
      </c>
      <c r="C157" s="11">
        <v>476</v>
      </c>
    </row>
    <row r="158" spans="1:3" ht="15.75" thickBot="1" x14ac:dyDescent="0.3">
      <c r="A158" s="27" t="s">
        <v>19</v>
      </c>
      <c r="B158" s="6">
        <v>868</v>
      </c>
      <c r="C158" s="6">
        <v>868</v>
      </c>
    </row>
    <row r="159" spans="1:3" ht="15.75" thickBot="1" x14ac:dyDescent="0.3">
      <c r="A159" s="27" t="s">
        <v>20</v>
      </c>
      <c r="B159" s="51">
        <f>SUM(B156:B158)</f>
        <v>2801</v>
      </c>
      <c r="C159" s="51">
        <f>SUM(C156:C158)</f>
        <v>2320</v>
      </c>
    </row>
    <row r="160" spans="1:3" ht="15.75" thickBot="1" x14ac:dyDescent="0.3">
      <c r="A160" s="78" t="s">
        <v>57</v>
      </c>
      <c r="B160" s="79"/>
      <c r="C160" s="33"/>
    </row>
    <row r="161" spans="1:3" ht="15.75" thickBot="1" x14ac:dyDescent="0.3">
      <c r="A161" s="22" t="s">
        <v>22</v>
      </c>
      <c r="B161" s="54" t="s">
        <v>15</v>
      </c>
      <c r="C161" s="54" t="s">
        <v>16</v>
      </c>
    </row>
    <row r="162" spans="1:3" ht="15.75" thickBot="1" x14ac:dyDescent="0.3">
      <c r="A162" s="48" t="s">
        <v>40</v>
      </c>
      <c r="B162" s="52">
        <v>17456</v>
      </c>
      <c r="C162" s="52">
        <v>17456</v>
      </c>
    </row>
    <row r="163" spans="1:3" ht="15.75" thickBot="1" x14ac:dyDescent="0.3">
      <c r="A163" s="48" t="s">
        <v>24</v>
      </c>
      <c r="B163" s="49">
        <v>100</v>
      </c>
      <c r="C163" s="49">
        <v>100</v>
      </c>
    </row>
    <row r="164" spans="1:3" ht="15.75" thickBot="1" x14ac:dyDescent="0.3">
      <c r="A164" s="48" t="s">
        <v>25</v>
      </c>
      <c r="B164" s="49">
        <v>578</v>
      </c>
      <c r="C164" s="49">
        <v>578</v>
      </c>
    </row>
    <row r="165" spans="1:3" ht="15.75" thickBot="1" x14ac:dyDescent="0.3">
      <c r="A165" s="48" t="s">
        <v>58</v>
      </c>
      <c r="B165" s="49">
        <f>B157*9</f>
        <v>4284</v>
      </c>
      <c r="C165" s="49">
        <f>C157*9</f>
        <v>4284</v>
      </c>
    </row>
    <row r="166" spans="1:3" ht="15.75" thickBot="1" x14ac:dyDescent="0.3">
      <c r="A166" s="48" t="s">
        <v>26</v>
      </c>
      <c r="B166" s="49">
        <f>B156*9</f>
        <v>13113</v>
      </c>
      <c r="C166" s="49">
        <f>C156*9</f>
        <v>8784</v>
      </c>
    </row>
    <row r="167" spans="1:3" ht="15.75" thickBot="1" x14ac:dyDescent="0.3">
      <c r="A167" s="48" t="s">
        <v>51</v>
      </c>
      <c r="B167" s="49">
        <f>B158*9</f>
        <v>7812</v>
      </c>
      <c r="C167" s="49">
        <f>C158*9</f>
        <v>7812</v>
      </c>
    </row>
    <row r="168" spans="1:3" ht="15.75" thickBot="1" x14ac:dyDescent="0.3">
      <c r="A168" s="27" t="s">
        <v>28</v>
      </c>
      <c r="B168" s="52">
        <f>SUM(B162:B167)</f>
        <v>43343</v>
      </c>
      <c r="C168" s="52">
        <f>SUM(C162:C167)</f>
        <v>39014</v>
      </c>
    </row>
    <row r="169" spans="1:3" ht="15.75" thickBot="1" x14ac:dyDescent="0.3">
      <c r="A169" s="48"/>
      <c r="B169" s="50"/>
      <c r="C169" s="50"/>
    </row>
    <row r="172" spans="1:3" ht="15.75" thickBot="1" x14ac:dyDescent="0.3"/>
    <row r="173" spans="1:3" x14ac:dyDescent="0.25">
      <c r="A173" s="47" t="s">
        <v>54</v>
      </c>
      <c r="B173" s="40"/>
      <c r="C173" s="41"/>
    </row>
    <row r="174" spans="1:3" x14ac:dyDescent="0.25">
      <c r="A174" s="42" t="s">
        <v>60</v>
      </c>
      <c r="B174" s="43"/>
      <c r="C174" s="44"/>
    </row>
    <row r="175" spans="1:3" x14ac:dyDescent="0.25">
      <c r="A175" s="42" t="s">
        <v>65</v>
      </c>
      <c r="B175" s="43"/>
      <c r="C175" s="44"/>
    </row>
    <row r="176" spans="1:3" ht="15.75" thickBot="1" x14ac:dyDescent="0.3">
      <c r="A176" s="66" t="s">
        <v>69</v>
      </c>
      <c r="B176" s="45"/>
      <c r="C176" s="46"/>
    </row>
    <row r="177" spans="1:3" ht="15.75" thickBot="1" x14ac:dyDescent="0.3">
      <c r="A177" s="48"/>
      <c r="B177" s="33"/>
      <c r="C177" s="33"/>
    </row>
    <row r="178" spans="1:3" ht="15.75" thickBot="1" x14ac:dyDescent="0.3">
      <c r="A178" s="76" t="s">
        <v>62</v>
      </c>
      <c r="B178" s="77"/>
      <c r="C178" s="33"/>
    </row>
    <row r="179" spans="1:3" ht="15.75" thickBot="1" x14ac:dyDescent="0.3">
      <c r="A179" s="22" t="s">
        <v>4</v>
      </c>
      <c r="B179" s="23" t="s">
        <v>5</v>
      </c>
      <c r="C179" s="23" t="s">
        <v>6</v>
      </c>
    </row>
    <row r="180" spans="1:3" ht="15.75" thickBot="1" x14ac:dyDescent="0.3">
      <c r="A180" s="48" t="s">
        <v>7</v>
      </c>
      <c r="B180" s="52">
        <v>4930</v>
      </c>
      <c r="C180" s="52">
        <v>4930</v>
      </c>
    </row>
    <row r="181" spans="1:3" ht="15.75" thickBot="1" x14ac:dyDescent="0.3">
      <c r="A181" s="48" t="s">
        <v>8</v>
      </c>
      <c r="B181" s="52">
        <v>2333</v>
      </c>
      <c r="C181" s="52">
        <v>2333</v>
      </c>
    </row>
    <row r="182" spans="1:3" ht="15.75" thickBot="1" x14ac:dyDescent="0.3">
      <c r="A182" s="48" t="s">
        <v>9</v>
      </c>
      <c r="B182" s="52">
        <v>4000</v>
      </c>
      <c r="C182" s="52">
        <v>1333</v>
      </c>
    </row>
    <row r="183" spans="1:3" ht="15.75" thickBot="1" x14ac:dyDescent="0.3">
      <c r="A183" s="27" t="s">
        <v>12</v>
      </c>
      <c r="B183" s="50"/>
      <c r="C183" s="33"/>
    </row>
    <row r="184" spans="1:3" ht="15.75" thickBot="1" x14ac:dyDescent="0.3">
      <c r="A184" s="48" t="s">
        <v>63</v>
      </c>
      <c r="B184" s="33"/>
      <c r="C184" s="33"/>
    </row>
    <row r="185" spans="1:3" ht="15.75" thickBot="1" x14ac:dyDescent="0.3">
      <c r="A185" s="48" t="s">
        <v>64</v>
      </c>
      <c r="B185" s="23"/>
      <c r="C185" s="23"/>
    </row>
    <row r="186" spans="1:3" ht="15.75" thickBot="1" x14ac:dyDescent="0.3">
      <c r="A186" s="27" t="s">
        <v>37</v>
      </c>
      <c r="B186" s="53" t="s">
        <v>15</v>
      </c>
      <c r="C186" s="53" t="s">
        <v>16</v>
      </c>
    </row>
    <row r="187" spans="1:3" ht="15.75" thickBot="1" x14ac:dyDescent="0.3">
      <c r="A187" s="27" t="s">
        <v>17</v>
      </c>
      <c r="B187" s="6">
        <v>1457</v>
      </c>
      <c r="C187" s="6">
        <v>976</v>
      </c>
    </row>
    <row r="188" spans="1:3" ht="15.75" thickBot="1" x14ac:dyDescent="0.3">
      <c r="A188" s="27" t="s">
        <v>18</v>
      </c>
      <c r="B188" s="11">
        <v>476</v>
      </c>
      <c r="C188" s="11">
        <v>476</v>
      </c>
    </row>
    <row r="189" spans="1:3" ht="15.75" thickBot="1" x14ac:dyDescent="0.3">
      <c r="A189" s="27" t="s">
        <v>19</v>
      </c>
      <c r="B189" s="6">
        <v>868</v>
      </c>
      <c r="C189" s="6">
        <v>868</v>
      </c>
    </row>
    <row r="190" spans="1:3" ht="15.75" thickBot="1" x14ac:dyDescent="0.3">
      <c r="A190" s="27" t="s">
        <v>20</v>
      </c>
      <c r="B190" s="51">
        <f>SUM(B187:B189)</f>
        <v>2801</v>
      </c>
      <c r="C190" s="51">
        <f>SUM(C187:C189)</f>
        <v>2320</v>
      </c>
    </row>
    <row r="191" spans="1:3" ht="15.75" thickBot="1" x14ac:dyDescent="0.3">
      <c r="A191" s="78" t="s">
        <v>61</v>
      </c>
      <c r="B191" s="79"/>
      <c r="C191" s="33"/>
    </row>
    <row r="192" spans="1:3" ht="15.75" thickBot="1" x14ac:dyDescent="0.3">
      <c r="A192" s="22" t="s">
        <v>22</v>
      </c>
      <c r="B192" s="54" t="s">
        <v>15</v>
      </c>
      <c r="C192" s="54" t="s">
        <v>16</v>
      </c>
    </row>
    <row r="193" spans="1:3" ht="15.75" thickBot="1" x14ac:dyDescent="0.3">
      <c r="A193" s="48" t="s">
        <v>40</v>
      </c>
      <c r="B193" s="49">
        <v>11040</v>
      </c>
      <c r="C193" s="49">
        <v>11040</v>
      </c>
    </row>
    <row r="194" spans="1:3" ht="15.75" thickBot="1" x14ac:dyDescent="0.3">
      <c r="A194" s="48" t="s">
        <v>24</v>
      </c>
      <c r="B194" s="49">
        <v>100</v>
      </c>
      <c r="C194" s="49">
        <v>100</v>
      </c>
    </row>
    <row r="195" spans="1:3" ht="15.75" thickBot="1" x14ac:dyDescent="0.3">
      <c r="A195" s="48" t="s">
        <v>25</v>
      </c>
      <c r="B195" s="49">
        <v>510</v>
      </c>
      <c r="C195" s="49">
        <v>510</v>
      </c>
    </row>
    <row r="196" spans="1:3" ht="15.75" thickBot="1" x14ac:dyDescent="0.3">
      <c r="A196" s="48" t="s">
        <v>58</v>
      </c>
      <c r="B196" s="49">
        <f>B188*7</f>
        <v>3332</v>
      </c>
      <c r="C196" s="49">
        <f>C188*7</f>
        <v>3332</v>
      </c>
    </row>
    <row r="197" spans="1:3" ht="15.75" thickBot="1" x14ac:dyDescent="0.3">
      <c r="A197" s="48" t="s">
        <v>26</v>
      </c>
      <c r="B197" s="49">
        <f>B187*7</f>
        <v>10199</v>
      </c>
      <c r="C197" s="49">
        <f>C187*7</f>
        <v>6832</v>
      </c>
    </row>
    <row r="198" spans="1:3" ht="15.75" thickBot="1" x14ac:dyDescent="0.3">
      <c r="A198" s="48" t="s">
        <v>51</v>
      </c>
      <c r="B198" s="49">
        <f>B189*7</f>
        <v>6076</v>
      </c>
      <c r="C198" s="49">
        <f>C189*7</f>
        <v>6076</v>
      </c>
    </row>
    <row r="199" spans="1:3" ht="15.75" thickBot="1" x14ac:dyDescent="0.3">
      <c r="A199" s="27" t="s">
        <v>28</v>
      </c>
      <c r="B199" s="52">
        <f>SUM(B193:B198)</f>
        <v>31257</v>
      </c>
      <c r="C199" s="52">
        <f>SUM(C193:C198)</f>
        <v>27890</v>
      </c>
    </row>
    <row r="200" spans="1:3" ht="15.75" thickBot="1" x14ac:dyDescent="0.3">
      <c r="A200" s="48"/>
      <c r="B200" s="50"/>
      <c r="C200" s="50"/>
    </row>
    <row r="202" spans="1:3" ht="15.75" thickBot="1" x14ac:dyDescent="0.3"/>
    <row r="203" spans="1:3" x14ac:dyDescent="0.25">
      <c r="A203" s="60" t="s">
        <v>0</v>
      </c>
      <c r="B203" s="40"/>
      <c r="C203" s="41"/>
    </row>
    <row r="204" spans="1:3" x14ac:dyDescent="0.25">
      <c r="A204" s="42" t="s">
        <v>60</v>
      </c>
      <c r="B204" s="43"/>
      <c r="C204" s="44"/>
    </row>
    <row r="205" spans="1:3" x14ac:dyDescent="0.25">
      <c r="A205" s="42" t="s">
        <v>71</v>
      </c>
      <c r="B205" s="43"/>
      <c r="C205" s="44"/>
    </row>
    <row r="206" spans="1:3" ht="15.75" thickBot="1" x14ac:dyDescent="0.3">
      <c r="A206" s="66" t="s">
        <v>69</v>
      </c>
      <c r="B206" s="45"/>
      <c r="C206" s="46"/>
    </row>
    <row r="207" spans="1:3" ht="15.75" thickBot="1" x14ac:dyDescent="0.3">
      <c r="A207" s="48"/>
      <c r="B207" s="33"/>
      <c r="C207" s="33"/>
    </row>
    <row r="208" spans="1:3" ht="15.75" thickBot="1" x14ac:dyDescent="0.3">
      <c r="A208" s="76" t="s">
        <v>62</v>
      </c>
      <c r="B208" s="77"/>
      <c r="C208" s="33"/>
    </row>
    <row r="209" spans="1:3" ht="15.75" thickBot="1" x14ac:dyDescent="0.3">
      <c r="A209" s="22" t="s">
        <v>4</v>
      </c>
      <c r="B209" s="23" t="s">
        <v>5</v>
      </c>
      <c r="C209" s="23" t="s">
        <v>6</v>
      </c>
    </row>
    <row r="210" spans="1:3" ht="15.75" thickBot="1" x14ac:dyDescent="0.3">
      <c r="A210" s="48" t="s">
        <v>7</v>
      </c>
      <c r="B210" s="52">
        <v>6163</v>
      </c>
      <c r="C210" s="52">
        <v>6163</v>
      </c>
    </row>
    <row r="211" spans="1:3" ht="15.75" thickBot="1" x14ac:dyDescent="0.3">
      <c r="A211" s="48" t="s">
        <v>8</v>
      </c>
      <c r="B211" s="52">
        <v>2333</v>
      </c>
      <c r="C211" s="52">
        <v>2333</v>
      </c>
    </row>
    <row r="212" spans="1:3" ht="15.75" thickBot="1" x14ac:dyDescent="0.3">
      <c r="A212" s="48" t="s">
        <v>9</v>
      </c>
      <c r="B212" s="52">
        <v>4000</v>
      </c>
      <c r="C212" s="52">
        <v>1333</v>
      </c>
    </row>
    <row r="213" spans="1:3" ht="15.75" thickBot="1" x14ac:dyDescent="0.3">
      <c r="A213" s="27" t="s">
        <v>12</v>
      </c>
      <c r="B213" s="50"/>
      <c r="C213" s="33"/>
    </row>
    <row r="214" spans="1:3" ht="15.75" thickBot="1" x14ac:dyDescent="0.3">
      <c r="A214" s="48" t="s">
        <v>63</v>
      </c>
      <c r="B214" s="33"/>
      <c r="C214" s="33"/>
    </row>
    <row r="215" spans="1:3" ht="15.75" thickBot="1" x14ac:dyDescent="0.3">
      <c r="A215" s="48" t="s">
        <v>64</v>
      </c>
      <c r="B215" s="23"/>
      <c r="C215" s="23"/>
    </row>
    <row r="216" spans="1:3" ht="15.75" thickBot="1" x14ac:dyDescent="0.3">
      <c r="A216" s="27" t="s">
        <v>37</v>
      </c>
      <c r="B216" s="53" t="s">
        <v>15</v>
      </c>
      <c r="C216" s="53" t="s">
        <v>16</v>
      </c>
    </row>
    <row r="217" spans="1:3" ht="15.75" thickBot="1" x14ac:dyDescent="0.3">
      <c r="A217" s="27" t="s">
        <v>17</v>
      </c>
      <c r="B217" s="6">
        <v>1337</v>
      </c>
      <c r="C217" s="6">
        <v>896</v>
      </c>
    </row>
    <row r="218" spans="1:3" ht="15.75" thickBot="1" x14ac:dyDescent="0.3">
      <c r="A218" s="27" t="s">
        <v>18</v>
      </c>
      <c r="B218" s="6">
        <v>437</v>
      </c>
      <c r="C218" s="6">
        <v>437</v>
      </c>
    </row>
    <row r="219" spans="1:3" ht="15.75" thickBot="1" x14ac:dyDescent="0.3">
      <c r="A219" s="27" t="s">
        <v>19</v>
      </c>
      <c r="B219" s="6">
        <v>797</v>
      </c>
      <c r="C219" s="6">
        <v>797</v>
      </c>
    </row>
    <row r="220" spans="1:3" ht="15.75" thickBot="1" x14ac:dyDescent="0.3">
      <c r="A220" s="27" t="s">
        <v>20</v>
      </c>
      <c r="B220" s="12">
        <f>SUM(B217:B219)</f>
        <v>2571</v>
      </c>
      <c r="C220" s="12">
        <f>SUM(C217:C219)</f>
        <v>2130</v>
      </c>
    </row>
    <row r="221" spans="1:3" ht="15.75" thickBot="1" x14ac:dyDescent="0.3">
      <c r="A221" s="78" t="s">
        <v>61</v>
      </c>
      <c r="B221" s="79"/>
      <c r="C221" s="33"/>
    </row>
    <row r="222" spans="1:3" ht="15.75" thickBot="1" x14ac:dyDescent="0.3">
      <c r="A222" s="22" t="s">
        <v>22</v>
      </c>
      <c r="B222" s="54" t="s">
        <v>15</v>
      </c>
      <c r="C222" s="54" t="s">
        <v>16</v>
      </c>
    </row>
    <row r="223" spans="1:3" ht="15.75" thickBot="1" x14ac:dyDescent="0.3">
      <c r="A223" s="48" t="s">
        <v>40</v>
      </c>
      <c r="B223" s="49">
        <v>11040</v>
      </c>
      <c r="C223" s="49">
        <v>11040</v>
      </c>
    </row>
    <row r="224" spans="1:3" ht="15.75" thickBot="1" x14ac:dyDescent="0.3">
      <c r="A224" s="48" t="s">
        <v>24</v>
      </c>
      <c r="B224" s="49">
        <v>100</v>
      </c>
      <c r="C224" s="49">
        <v>100</v>
      </c>
    </row>
    <row r="225" spans="1:3" ht="15.75" thickBot="1" x14ac:dyDescent="0.3">
      <c r="A225" s="48" t="s">
        <v>25</v>
      </c>
      <c r="B225" s="49">
        <v>510</v>
      </c>
      <c r="C225" s="49">
        <v>510</v>
      </c>
    </row>
    <row r="226" spans="1:3" ht="15.75" thickBot="1" x14ac:dyDescent="0.3">
      <c r="A226" s="48" t="s">
        <v>58</v>
      </c>
      <c r="B226" s="49">
        <f>B218*7</f>
        <v>3059</v>
      </c>
      <c r="C226" s="49">
        <f>C218*7</f>
        <v>3059</v>
      </c>
    </row>
    <row r="227" spans="1:3" ht="15.75" thickBot="1" x14ac:dyDescent="0.3">
      <c r="A227" s="48" t="s">
        <v>26</v>
      </c>
      <c r="B227" s="49">
        <f>B217*7</f>
        <v>9359</v>
      </c>
      <c r="C227" s="49">
        <f>C217*7</f>
        <v>6272</v>
      </c>
    </row>
    <row r="228" spans="1:3" ht="15.75" thickBot="1" x14ac:dyDescent="0.3">
      <c r="A228" s="48" t="s">
        <v>51</v>
      </c>
      <c r="B228" s="49">
        <f>B219*7</f>
        <v>5579</v>
      </c>
      <c r="C228" s="49">
        <f>C219*7</f>
        <v>5579</v>
      </c>
    </row>
    <row r="229" spans="1:3" ht="15.75" thickBot="1" x14ac:dyDescent="0.3">
      <c r="A229" s="27" t="s">
        <v>28</v>
      </c>
      <c r="B229" s="52">
        <f>SUM(B223:B228)</f>
        <v>29647</v>
      </c>
      <c r="C229" s="52">
        <f>SUM(C223:C228)</f>
        <v>26560</v>
      </c>
    </row>
    <row r="230" spans="1:3" ht="15.75" thickBot="1" x14ac:dyDescent="0.3">
      <c r="A230" s="48"/>
      <c r="B230" s="50"/>
      <c r="C230" s="50"/>
    </row>
  </sheetData>
  <mergeCells count="18">
    <mergeCell ref="A208:B208"/>
    <mergeCell ref="A221:B221"/>
    <mergeCell ref="A178:B178"/>
    <mergeCell ref="A191:B191"/>
    <mergeCell ref="B3:B4"/>
    <mergeCell ref="C3:C4"/>
    <mergeCell ref="A5:B5"/>
    <mergeCell ref="A10:B10"/>
    <mergeCell ref="A50:B50"/>
    <mergeCell ref="C136:C141"/>
    <mergeCell ref="A147:B147"/>
    <mergeCell ref="A160:B160"/>
    <mergeCell ref="A91:B91"/>
    <mergeCell ref="A96:B96"/>
    <mergeCell ref="A108:B108"/>
    <mergeCell ref="A117:B117"/>
    <mergeCell ref="A136:A141"/>
    <mergeCell ref="B136:B1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Martinez</dc:creator>
  <cp:lastModifiedBy>Ruth Martinez</cp:lastModifiedBy>
  <cp:lastPrinted>2021-07-16T17:42:33Z</cp:lastPrinted>
  <dcterms:created xsi:type="dcterms:W3CDTF">2016-05-06T17:20:48Z</dcterms:created>
  <dcterms:modified xsi:type="dcterms:W3CDTF">2023-08-18T15:49:51Z</dcterms:modified>
</cp:coreProperties>
</file>